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70" windowWidth="20730" windowHeight="1086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Лист1!$A$1:$E$119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62" i="1" l="1"/>
  <c r="E52" i="1" l="1"/>
  <c r="E34" i="1" l="1"/>
  <c r="E35" i="1"/>
  <c r="E36" i="1"/>
  <c r="E37" i="1"/>
  <c r="E38" i="1"/>
  <c r="E39" i="1"/>
  <c r="E12" i="1"/>
  <c r="E13" i="1"/>
  <c r="E64" i="1"/>
  <c r="E24" i="1"/>
  <c r="E28" i="1" l="1"/>
  <c r="E27" i="1" l="1"/>
  <c r="C106" i="1" l="1"/>
  <c r="D106" i="1"/>
  <c r="E90" i="1" l="1"/>
  <c r="D89" i="1"/>
  <c r="C89" i="1"/>
  <c r="E89" i="1" l="1"/>
  <c r="D63" i="1"/>
  <c r="E45" i="1" l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F106" i="4" l="1"/>
  <c r="G106" i="4"/>
  <c r="D112" i="4"/>
  <c r="E60" i="4"/>
  <c r="D106" i="4"/>
  <c r="E61" i="1"/>
  <c r="E46" i="1"/>
  <c r="E58" i="1" l="1"/>
  <c r="E48" i="1"/>
  <c r="E21" i="1"/>
  <c r="D91" i="1" l="1"/>
  <c r="C91" i="1"/>
  <c r="E95" i="1"/>
  <c r="D80" i="1"/>
  <c r="C80" i="1"/>
  <c r="D85" i="1" l="1"/>
  <c r="C85" i="1"/>
  <c r="E88" i="1"/>
  <c r="E60" i="1" l="1"/>
  <c r="E41" i="1" l="1"/>
  <c r="E102" i="1" l="1"/>
  <c r="E19" i="1" l="1"/>
  <c r="E51" i="1" l="1"/>
  <c r="E10" i="1" l="1"/>
  <c r="E11" i="1" l="1"/>
  <c r="E72" i="1" l="1"/>
  <c r="E9" i="1"/>
  <c r="E47" i="1" l="1"/>
  <c r="E49" i="1"/>
  <c r="E50" i="1"/>
  <c r="E54" i="1" l="1"/>
  <c r="D110" i="1" l="1"/>
  <c r="C110" i="1"/>
  <c r="E112" i="1"/>
  <c r="E111" i="1"/>
  <c r="E109" i="1"/>
  <c r="D108" i="1"/>
  <c r="C108" i="1"/>
  <c r="E107" i="1"/>
  <c r="E105" i="1"/>
  <c r="E104" i="1"/>
  <c r="E103" i="1"/>
  <c r="D101" i="1"/>
  <c r="C101" i="1"/>
  <c r="E100" i="1"/>
  <c r="E99" i="1"/>
  <c r="D98" i="1"/>
  <c r="C98" i="1"/>
  <c r="E97" i="1"/>
  <c r="E96" i="1"/>
  <c r="E94" i="1"/>
  <c r="E93" i="1"/>
  <c r="E92" i="1"/>
  <c r="E87" i="1"/>
  <c r="E86" i="1"/>
  <c r="E84" i="1"/>
  <c r="E83" i="1"/>
  <c r="E81" i="1"/>
  <c r="E79" i="1"/>
  <c r="E78" i="1"/>
  <c r="D77" i="1"/>
  <c r="C77" i="1"/>
  <c r="E76" i="1"/>
  <c r="E75" i="1"/>
  <c r="E74" i="1"/>
  <c r="E73" i="1"/>
  <c r="E71" i="1"/>
  <c r="E70" i="1"/>
  <c r="E69" i="1"/>
  <c r="D68" i="1"/>
  <c r="C68" i="1"/>
  <c r="C63" i="1"/>
  <c r="E59" i="1"/>
  <c r="E57" i="1"/>
  <c r="E56" i="1"/>
  <c r="E55" i="1"/>
  <c r="E44" i="1"/>
  <c r="E43" i="1"/>
  <c r="E32" i="1"/>
  <c r="E30" i="1"/>
  <c r="E23" i="1"/>
  <c r="E16" i="1"/>
  <c r="E15" i="1"/>
  <c r="D14" i="1"/>
  <c r="C14" i="1"/>
  <c r="E8" i="1"/>
  <c r="E6" i="1"/>
  <c r="E5" i="1"/>
  <c r="C113" i="1" l="1"/>
  <c r="D113" i="1"/>
  <c r="E108" i="1"/>
  <c r="E110" i="1"/>
  <c r="E101" i="1"/>
  <c r="E106" i="1"/>
  <c r="E77" i="1"/>
  <c r="E85" i="1"/>
  <c r="E91" i="1"/>
  <c r="E68" i="1"/>
  <c r="E98" i="1"/>
  <c r="E80" i="1"/>
  <c r="E4" i="1"/>
  <c r="D42" i="1"/>
  <c r="D66" i="1" s="1"/>
  <c r="E63" i="1"/>
  <c r="C42" i="1"/>
  <c r="C66" i="1" s="1"/>
  <c r="E14" i="1"/>
  <c r="D114" i="1" l="1"/>
  <c r="C114" i="1"/>
  <c r="C120" i="1"/>
  <c r="D120" i="1"/>
  <c r="E113" i="1"/>
  <c r="E66" i="1"/>
  <c r="E42" i="1"/>
</calcChain>
</file>

<file path=xl/sharedStrings.xml><?xml version="1.0" encoding="utf-8"?>
<sst xmlns="http://schemas.openxmlformats.org/spreadsheetml/2006/main" count="437" uniqueCount="243">
  <si>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</si>
  <si>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</si>
  <si>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</si>
  <si>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</si>
  <si>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</si>
  <si>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</si>
  <si>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</si>
  <si>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</si>
  <si>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</si>
  <si>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</si>
  <si>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</si>
  <si>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</si>
  <si>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</si>
  <si>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</si>
  <si>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</si>
  <si>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</si>
  <si>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</si>
  <si>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</si>
  <si>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</si>
  <si>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</si>
  <si>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</si>
  <si>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</si>
  <si>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</si>
  <si>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</si>
  <si>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</si>
  <si>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</si>
  <si>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</si>
  <si>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</si>
  <si>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</si>
  <si>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</si>
  <si>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</si>
  <si>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</si>
  <si>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</si>
  <si>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</si>
  <si>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</si>
  <si>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</si>
  <si>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</si>
  <si>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</si>
  <si>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</si>
  <si>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</si>
  <si>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</si>
  <si>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</si>
  <si>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</si>
  <si>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</si>
  <si>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</si>
  <si>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</si>
  <si>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</si>
  <si>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</si>
  <si>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</si>
  <si>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</si>
  <si>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</si>
  <si>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</si>
  <si>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</si>
  <si>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</si>
  <si>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</si>
  <si>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</si>
  <si>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</si>
  <si>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</si>
  <si>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</si>
  <si>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</si>
  <si>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</si>
  <si>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</si>
  <si>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</si>
  <si>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</si>
  <si>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</si>
  <si>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</si>
  <si>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</si>
  <si>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</si>
  <si>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</si>
  <si>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</si>
  <si>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</si>
  <si>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</si>
  <si>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</si>
  <si>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</si>
  <si>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</si>
  <si>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</si>
  <si>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</si>
  <si>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</si>
  <si>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</si>
  <si>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</si>
  <si>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</si>
  <si>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</si>
  <si>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</si>
  <si>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</si>
  <si>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</si>
  <si>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</si>
  <si>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</si>
  <si>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</si>
  <si>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</si>
  <si>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</si>
  <si>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</si>
  <si>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</si>
  <si>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</si>
  <si>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</si>
  <si>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</si>
  <si>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</si>
  <si>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</si>
  <si>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</si>
  <si>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</si>
  <si>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</si>
  <si>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</si>
  <si>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</si>
  <si>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</si>
  <si>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</si>
  <si>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</si>
  <si>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</si>
  <si>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</si>
  <si>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</si>
  <si>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</si>
  <si>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</si>
  <si>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</si>
  <si>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</si>
  <si>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</si>
  <si>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</si>
  <si>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</si>
  <si>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</si>
  <si>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</si>
  <si>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</si>
  <si>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</si>
  <si>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</si>
  <si>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</si>
  <si>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</si>
  <si>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</si>
  <si>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</si>
  <si>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</si>
  <si>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</si>
  <si>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</si>
  <si>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</si>
  <si>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</si>
  <si>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</si>
  <si>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</si>
  <si>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</si>
  <si>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</si>
  <si>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</si>
  <si>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</si>
  <si>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</si>
  <si>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</si>
  <si>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</si>
  <si>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</si>
  <si>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</si>
  <si>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</si>
  <si>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</si>
  <si>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</si>
  <si>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</si>
  <si>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</si>
  <si>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</si>
  <si>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</si>
  <si>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</si>
  <si>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</si>
  <si>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</si>
  <si>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</si>
  <si>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</si>
  <si>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</si>
  <si>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</si>
  <si>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</si>
  <si>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</si>
  <si>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</si>
  <si>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</si>
  <si>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</si>
  <si>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</si>
  <si>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</si>
  <si>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</si>
  <si>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</si>
  <si>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</si>
  <si>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</si>
  <si>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</si>
  <si>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</si>
  <si>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</si>
  <si>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</si>
  <si>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</si>
  <si>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</si>
  <si>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</si>
  <si>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</si>
  <si>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</si>
  <si>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</si>
  <si>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</si>
  <si>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</si>
  <si>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</si>
  <si>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</si>
  <si>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</si>
  <si>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</si>
  <si>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</si>
  <si>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</si>
  <si>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</si>
  <si>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</si>
  <si>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</si>
  <si>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</si>
  <si>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</si>
  <si>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</si>
  <si>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</si>
  <si>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</si>
  <si>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</si>
  <si>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</si>
  <si>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</si>
  <si>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</si>
  <si>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</si>
  <si>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</si>
  <si>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</si>
  <si>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</si>
  <si>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</si>
  <si>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</si>
  <si>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</si>
  <si>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</si>
  <si>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</si>
  <si>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</si>
  <si>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</si>
  <si>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</si>
  <si>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</si>
  <si>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</si>
  <si>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</si>
  <si>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</si>
  <si>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</si>
  <si>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</si>
  <si>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</si>
  <si>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</si>
  <si>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</si>
  <si>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</si>
  <si>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</si>
  <si>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</si>
  <si>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</si>
  <si>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</si>
  <si>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</si>
  <si>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</si>
  <si>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</si>
  <si>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</si>
  <si>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</si>
  <si>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</si>
  <si>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</si>
  <si>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</si>
  <si>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</si>
  <si>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</si>
  <si>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</si>
  <si>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</si>
  <si>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</si>
  <si>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</si>
  <si>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</si>
  <si>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</si>
  <si>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</si>
  <si>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</si>
  <si>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Справка об исполнении районного бюджета на 01.10.2022 года</t>
  </si>
  <si>
    <t>Исполнено на 01.10.2022 год</t>
  </si>
  <si>
    <t>И.о.нальника финансового управления администрации Чунского района</t>
  </si>
  <si>
    <t>Н.В.Ластовчук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</si>
</sst>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view="pageBreakPreview" zoomScale="80" zoomScaleNormal="90" zoomScaleSheetLayoutView="80" workbookViewId="0">
      <selection activeCell="B117" sqref="B117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239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229</v>
      </c>
      <c r="D3" s="11" t="s">
        <v>240</v>
      </c>
      <c r="E3" s="12" t="s">
        <v>230</v>
      </c>
      <c r="F3" s="13"/>
    </row>
    <row r="4" spans="1:6" x14ac:dyDescent="0.3">
      <c r="A4" s="8" t="s">
        <v>3</v>
      </c>
      <c r="B4" s="14"/>
      <c r="C4" s="52">
        <f>SUM(C5:C13)</f>
        <v>198079.3</v>
      </c>
      <c r="D4" s="52">
        <f>SUM(D5:D13)</f>
        <v>128831.09999999999</v>
      </c>
      <c r="E4" s="53">
        <f t="shared" ref="E4:E39" si="0">D4/C4*100</f>
        <v>65.0401632073619</v>
      </c>
      <c r="F4" s="15"/>
    </row>
    <row r="5" spans="1:6" x14ac:dyDescent="0.3">
      <c r="A5" s="16" t="s">
        <v>4</v>
      </c>
      <c r="B5" s="17" t="s">
        <v>5</v>
      </c>
      <c r="C5" s="18">
        <v>147276.9</v>
      </c>
      <c r="D5" s="18">
        <v>94348.5</v>
      </c>
      <c r="E5" s="53">
        <f t="shared" si="0"/>
        <v>64.061981206828776</v>
      </c>
      <c r="F5" s="19"/>
    </row>
    <row r="6" spans="1:6" x14ac:dyDescent="0.3">
      <c r="A6" s="16" t="s">
        <v>6</v>
      </c>
      <c r="B6" s="17" t="s">
        <v>7</v>
      </c>
      <c r="C6" s="18">
        <v>41679.199999999997</v>
      </c>
      <c r="D6" s="20">
        <v>27021.5</v>
      </c>
      <c r="E6" s="53">
        <f t="shared" si="0"/>
        <v>64.832098504769775</v>
      </c>
      <c r="F6" s="19"/>
    </row>
    <row r="7" spans="1:6" x14ac:dyDescent="0.3">
      <c r="A7" s="16" t="s">
        <v>8</v>
      </c>
      <c r="B7" s="17" t="s">
        <v>9</v>
      </c>
      <c r="C7" s="18">
        <v>70.099999999999994</v>
      </c>
      <c r="D7" s="20">
        <v>71.400000000000006</v>
      </c>
      <c r="E7" s="53"/>
      <c r="F7" s="19"/>
    </row>
    <row r="8" spans="1:6" x14ac:dyDescent="0.3">
      <c r="A8" s="16" t="s">
        <v>10</v>
      </c>
      <c r="B8" s="17" t="s">
        <v>11</v>
      </c>
      <c r="C8" s="18">
        <v>280</v>
      </c>
      <c r="D8" s="18">
        <v>239</v>
      </c>
      <c r="E8" s="53">
        <f t="shared" si="0"/>
        <v>85.357142857142847</v>
      </c>
      <c r="F8" s="19"/>
    </row>
    <row r="9" spans="1:6" x14ac:dyDescent="0.3">
      <c r="A9" s="16" t="s">
        <v>126</v>
      </c>
      <c r="B9" s="17" t="s">
        <v>125</v>
      </c>
      <c r="C9" s="18">
        <v>5272.9</v>
      </c>
      <c r="D9" s="18">
        <v>3971.8</v>
      </c>
      <c r="E9" s="53">
        <f t="shared" si="0"/>
        <v>75.324773843615475</v>
      </c>
      <c r="F9" s="19"/>
    </row>
    <row r="10" spans="1:6" hidden="1" x14ac:dyDescent="0.3">
      <c r="A10" s="16" t="s">
        <v>136</v>
      </c>
      <c r="B10" s="17" t="s">
        <v>137</v>
      </c>
      <c r="C10" s="18"/>
      <c r="D10" s="18"/>
      <c r="E10" s="53" t="e">
        <f t="shared" ref="E10" si="1">D10/C10*100</f>
        <v>#DIV/0!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3500.2</v>
      </c>
      <c r="D11" s="18">
        <v>3178.9</v>
      </c>
      <c r="E11" s="53">
        <f>D11/C11*100</f>
        <v>90.820524541454787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 t="e">
        <f t="shared" ref="E12:E13" si="2">D12/C12*100</f>
        <v>#DIV/0!</v>
      </c>
      <c r="F12" s="19"/>
    </row>
    <row r="13" spans="1:6" hidden="1" x14ac:dyDescent="0.3">
      <c r="A13" s="16" t="s">
        <v>208</v>
      </c>
      <c r="B13" s="17" t="s">
        <v>209</v>
      </c>
      <c r="C13" s="18"/>
      <c r="D13" s="18"/>
      <c r="E13" s="53" t="e">
        <f t="shared" si="2"/>
        <v>#DIV/0!</v>
      </c>
      <c r="F13" s="19"/>
    </row>
    <row r="14" spans="1:6" x14ac:dyDescent="0.3">
      <c r="A14" s="8" t="s">
        <v>14</v>
      </c>
      <c r="B14" s="17"/>
      <c r="C14" s="54">
        <f>SUM(C15:C41)</f>
        <v>22028.9</v>
      </c>
      <c r="D14" s="54">
        <f>SUM(D15:D41)</f>
        <v>17815.900000000001</v>
      </c>
      <c r="E14" s="53">
        <f t="shared" si="0"/>
        <v>80.875123133701649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5499.4</v>
      </c>
      <c r="D15" s="20">
        <v>3961.3</v>
      </c>
      <c r="E15" s="53">
        <f>D15/C15*100</f>
        <v>72.031494344837625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4500</v>
      </c>
      <c r="D16" s="20">
        <v>2652.6</v>
      </c>
      <c r="E16" s="53">
        <f>D16/C16*100</f>
        <v>58.946666666666673</v>
      </c>
      <c r="F16" s="22"/>
    </row>
    <row r="17" spans="1:6" ht="37.5" customHeight="1" x14ac:dyDescent="0.3">
      <c r="A17" s="16" t="s">
        <v>19</v>
      </c>
      <c r="B17" s="17" t="s">
        <v>20</v>
      </c>
      <c r="C17" s="18"/>
      <c r="D17" s="18">
        <v>20.7</v>
      </c>
      <c r="E17" s="53">
        <v>0</v>
      </c>
      <c r="F17" s="22"/>
    </row>
    <row r="18" spans="1:6" ht="46.5" hidden="1" customHeight="1" x14ac:dyDescent="0.3">
      <c r="A18" s="16" t="s">
        <v>21</v>
      </c>
      <c r="B18" s="17" t="s">
        <v>22</v>
      </c>
      <c r="C18" s="18"/>
      <c r="D18" s="18">
        <v>0</v>
      </c>
      <c r="E18" s="53">
        <v>0</v>
      </c>
      <c r="F18" s="22"/>
    </row>
    <row r="19" spans="1:6" x14ac:dyDescent="0.3">
      <c r="A19" s="16" t="s">
        <v>23</v>
      </c>
      <c r="B19" s="17" t="s">
        <v>24</v>
      </c>
      <c r="C19" s="23">
        <v>39</v>
      </c>
      <c r="D19" s="18">
        <v>-81.599999999999994</v>
      </c>
      <c r="E19" s="53">
        <f t="shared" si="0"/>
        <v>-209.2307692307692</v>
      </c>
      <c r="F19" s="22"/>
    </row>
    <row r="20" spans="1:6" x14ac:dyDescent="0.3">
      <c r="A20" s="16" t="s">
        <v>130</v>
      </c>
      <c r="B20" s="17" t="s">
        <v>131</v>
      </c>
      <c r="C20" s="23">
        <v>2.7</v>
      </c>
      <c r="D20" s="18">
        <v>2.7</v>
      </c>
      <c r="E20" s="53"/>
      <c r="F20" s="22"/>
    </row>
    <row r="21" spans="1:6" x14ac:dyDescent="0.3">
      <c r="A21" s="16" t="s">
        <v>172</v>
      </c>
      <c r="B21" s="17" t="s">
        <v>152</v>
      </c>
      <c r="C21" s="23">
        <v>42.6</v>
      </c>
      <c r="D21" s="24">
        <v>29.9</v>
      </c>
      <c r="E21" s="53">
        <f t="shared" ref="E21" si="3">D21/C21*100</f>
        <v>70.187793427230034</v>
      </c>
      <c r="F21" s="22"/>
    </row>
    <row r="22" spans="1:6" x14ac:dyDescent="0.3">
      <c r="A22" s="16" t="s">
        <v>235</v>
      </c>
      <c r="B22" s="17" t="s">
        <v>234</v>
      </c>
      <c r="C22" s="23"/>
      <c r="D22" s="24">
        <v>0.4</v>
      </c>
      <c r="E22" s="53"/>
      <c r="F22" s="22"/>
    </row>
    <row r="23" spans="1:6" x14ac:dyDescent="0.3">
      <c r="A23" s="16" t="s">
        <v>222</v>
      </c>
      <c r="B23" s="17" t="s">
        <v>223</v>
      </c>
      <c r="C23" s="18">
        <v>415</v>
      </c>
      <c r="D23" s="18">
        <v>356</v>
      </c>
      <c r="E23" s="53">
        <f t="shared" si="0"/>
        <v>85.783132530120483</v>
      </c>
      <c r="F23" s="22"/>
    </row>
    <row r="24" spans="1:6" ht="24.75" customHeight="1" x14ac:dyDescent="0.3">
      <c r="A24" s="16" t="s">
        <v>228</v>
      </c>
      <c r="B24" s="17" t="s">
        <v>226</v>
      </c>
      <c r="C24" s="18">
        <v>280</v>
      </c>
      <c r="D24" s="20">
        <v>149</v>
      </c>
      <c r="E24" s="53">
        <f t="shared" si="0"/>
        <v>53.214285714285715</v>
      </c>
      <c r="F24" s="22"/>
    </row>
    <row r="25" spans="1:6" ht="24.75" customHeight="1" x14ac:dyDescent="0.3">
      <c r="A25" s="16" t="s">
        <v>25</v>
      </c>
      <c r="B25" s="17" t="s">
        <v>227</v>
      </c>
      <c r="C25" s="18">
        <v>106.6</v>
      </c>
      <c r="D25" s="20">
        <v>106.6</v>
      </c>
      <c r="E25" s="53"/>
      <c r="F25" s="22"/>
    </row>
    <row r="26" spans="1:6" ht="36" customHeight="1" x14ac:dyDescent="0.3">
      <c r="A26" s="16" t="s">
        <v>237</v>
      </c>
      <c r="B26" s="17" t="s">
        <v>236</v>
      </c>
      <c r="C26" s="18">
        <v>3.7</v>
      </c>
      <c r="D26" s="20">
        <v>3.6</v>
      </c>
      <c r="E26" s="53"/>
      <c r="F26" s="22"/>
    </row>
    <row r="27" spans="1:6" ht="36" customHeight="1" x14ac:dyDescent="0.3">
      <c r="A27" s="16" t="s">
        <v>213</v>
      </c>
      <c r="B27" s="17" t="s">
        <v>210</v>
      </c>
      <c r="C27" s="18">
        <v>24.3</v>
      </c>
      <c r="D27" s="20">
        <v>25.2</v>
      </c>
      <c r="E27" s="53">
        <f t="shared" ref="E27:E28" si="4">D27/C27*100</f>
        <v>103.7037037037037</v>
      </c>
      <c r="F27" s="22"/>
    </row>
    <row r="28" spans="1:6" ht="25.5" customHeight="1" x14ac:dyDescent="0.3">
      <c r="A28" s="16" t="s">
        <v>212</v>
      </c>
      <c r="B28" s="17" t="s">
        <v>211</v>
      </c>
      <c r="C28" s="18">
        <v>2564</v>
      </c>
      <c r="D28" s="20">
        <v>744.3</v>
      </c>
      <c r="E28" s="53">
        <f t="shared" si="4"/>
        <v>29.028861154446179</v>
      </c>
      <c r="F28" s="22"/>
    </row>
    <row r="29" spans="1:6" ht="44.25" customHeight="1" x14ac:dyDescent="0.3">
      <c r="A29" s="16" t="s">
        <v>220</v>
      </c>
      <c r="B29" s="17" t="s">
        <v>221</v>
      </c>
      <c r="C29" s="18"/>
      <c r="D29" s="20">
        <v>33.700000000000003</v>
      </c>
      <c r="E29" s="53"/>
      <c r="F29" s="22"/>
    </row>
    <row r="30" spans="1:6" x14ac:dyDescent="0.3">
      <c r="A30" s="16" t="s">
        <v>154</v>
      </c>
      <c r="B30" s="17" t="s">
        <v>155</v>
      </c>
      <c r="C30" s="18">
        <v>866.5</v>
      </c>
      <c r="D30" s="18">
        <v>715.4</v>
      </c>
      <c r="E30" s="53">
        <f t="shared" si="0"/>
        <v>82.562031159838426</v>
      </c>
      <c r="F30" s="22"/>
    </row>
    <row r="31" spans="1:6" ht="37.5" hidden="1" x14ac:dyDescent="0.3">
      <c r="A31" s="16" t="s">
        <v>225</v>
      </c>
      <c r="B31" s="17" t="s">
        <v>224</v>
      </c>
      <c r="C31" s="18"/>
      <c r="D31" s="18"/>
      <c r="E31" s="53">
        <v>0</v>
      </c>
      <c r="F31" s="22"/>
    </row>
    <row r="32" spans="1:6" x14ac:dyDescent="0.3">
      <c r="A32" s="16" t="s">
        <v>156</v>
      </c>
      <c r="B32" s="17" t="s">
        <v>157</v>
      </c>
      <c r="C32" s="18">
        <v>988.1</v>
      </c>
      <c r="D32" s="18">
        <v>1049.2</v>
      </c>
      <c r="E32" s="53">
        <f t="shared" si="0"/>
        <v>106.18358465742335</v>
      </c>
      <c r="F32" s="22"/>
    </row>
    <row r="33" spans="1:6" ht="21" customHeight="1" x14ac:dyDescent="0.3">
      <c r="A33" s="57" t="s">
        <v>189</v>
      </c>
      <c r="B33" s="17" t="s">
        <v>203</v>
      </c>
      <c r="C33" s="18">
        <v>6249</v>
      </c>
      <c r="D33" s="18">
        <v>7569.9</v>
      </c>
      <c r="E33" s="53"/>
      <c r="F33" s="22"/>
    </row>
    <row r="34" spans="1:6" ht="37.5" hidden="1" x14ac:dyDescent="0.3">
      <c r="A34" s="25" t="s">
        <v>27</v>
      </c>
      <c r="B34" s="17" t="s">
        <v>28</v>
      </c>
      <c r="C34" s="18"/>
      <c r="D34" s="20"/>
      <c r="E34" s="53" t="e">
        <f t="shared" si="0"/>
        <v>#DIV/0!</v>
      </c>
      <c r="F34" s="22"/>
    </row>
    <row r="35" spans="1:6" ht="33" hidden="1" customHeight="1" x14ac:dyDescent="0.3">
      <c r="A35" s="16" t="s">
        <v>29</v>
      </c>
      <c r="B35" s="17" t="s">
        <v>30</v>
      </c>
      <c r="C35" s="18"/>
      <c r="D35" s="20"/>
      <c r="E35" s="53" t="e">
        <f t="shared" si="0"/>
        <v>#DIV/0!</v>
      </c>
      <c r="F35" s="22"/>
    </row>
    <row r="36" spans="1:6" ht="33" hidden="1" customHeight="1" x14ac:dyDescent="0.3">
      <c r="A36" s="16" t="s">
        <v>31</v>
      </c>
      <c r="B36" s="17" t="s">
        <v>32</v>
      </c>
      <c r="C36" s="18"/>
      <c r="D36" s="24"/>
      <c r="E36" s="53" t="e">
        <f t="shared" si="0"/>
        <v>#DIV/0!</v>
      </c>
      <c r="F36" s="22"/>
    </row>
    <row r="37" spans="1:6" ht="43.5" hidden="1" customHeight="1" x14ac:dyDescent="0.3">
      <c r="A37" s="16" t="s">
        <v>138</v>
      </c>
      <c r="B37" s="17" t="s">
        <v>139</v>
      </c>
      <c r="C37" s="18"/>
      <c r="D37" s="24"/>
      <c r="E37" s="53" t="e">
        <f t="shared" si="0"/>
        <v>#DIV/0!</v>
      </c>
      <c r="F37" s="22"/>
    </row>
    <row r="38" spans="1:6" ht="43.5" hidden="1" customHeight="1" x14ac:dyDescent="0.3">
      <c r="A38" s="16" t="s">
        <v>33</v>
      </c>
      <c r="B38" s="17" t="s">
        <v>34</v>
      </c>
      <c r="C38" s="18"/>
      <c r="D38" s="24"/>
      <c r="E38" s="53" t="e">
        <f t="shared" si="0"/>
        <v>#DIV/0!</v>
      </c>
      <c r="F38" s="22"/>
    </row>
    <row r="39" spans="1:6" ht="37.5" hidden="1" x14ac:dyDescent="0.3">
      <c r="A39" s="16" t="s">
        <v>35</v>
      </c>
      <c r="B39" s="26" t="s">
        <v>36</v>
      </c>
      <c r="C39" s="18"/>
      <c r="D39" s="20"/>
      <c r="E39" s="53" t="e">
        <f t="shared" si="0"/>
        <v>#DIV/0!</v>
      </c>
      <c r="F39" s="22"/>
    </row>
    <row r="40" spans="1:6" ht="27" customHeight="1" x14ac:dyDescent="0.3">
      <c r="A40" s="16" t="s">
        <v>177</v>
      </c>
      <c r="B40" s="17" t="s">
        <v>37</v>
      </c>
      <c r="C40" s="18">
        <v>0</v>
      </c>
      <c r="D40" s="24">
        <v>134.4</v>
      </c>
      <c r="E40" s="53">
        <v>0</v>
      </c>
      <c r="F40" s="22"/>
    </row>
    <row r="41" spans="1:6" ht="22.5" customHeight="1" x14ac:dyDescent="0.3">
      <c r="A41" s="16" t="s">
        <v>176</v>
      </c>
      <c r="B41" s="17" t="s">
        <v>178</v>
      </c>
      <c r="C41" s="18">
        <v>448</v>
      </c>
      <c r="D41" s="24">
        <v>342.6</v>
      </c>
      <c r="E41" s="53">
        <f>D41/C41*100</f>
        <v>76.473214285714292</v>
      </c>
      <c r="F41" s="22"/>
    </row>
    <row r="42" spans="1:6" x14ac:dyDescent="0.3">
      <c r="A42" s="27" t="s">
        <v>38</v>
      </c>
      <c r="B42" s="28"/>
      <c r="C42" s="55">
        <f>C14+C4</f>
        <v>220108.19999999998</v>
      </c>
      <c r="D42" s="55">
        <f>D14+D4</f>
        <v>146647</v>
      </c>
      <c r="E42" s="53">
        <f t="shared" ref="E42:E59" si="5">D42/C42*100</f>
        <v>66.624959906082566</v>
      </c>
      <c r="F42" s="29"/>
    </row>
    <row r="43" spans="1:6" ht="18" customHeight="1" x14ac:dyDescent="0.3">
      <c r="A43" s="16" t="s">
        <v>39</v>
      </c>
      <c r="B43" s="17" t="s">
        <v>169</v>
      </c>
      <c r="C43" s="18">
        <v>88961.3</v>
      </c>
      <c r="D43" s="18">
        <v>77512.2</v>
      </c>
      <c r="E43" s="53">
        <f t="shared" si="5"/>
        <v>87.130246522926257</v>
      </c>
      <c r="F43" s="19"/>
    </row>
    <row r="44" spans="1:6" x14ac:dyDescent="0.3">
      <c r="A44" s="16" t="s">
        <v>40</v>
      </c>
      <c r="B44" s="17" t="s">
        <v>181</v>
      </c>
      <c r="C44" s="18">
        <v>46892.3</v>
      </c>
      <c r="D44" s="18">
        <v>29009.8</v>
      </c>
      <c r="E44" s="53">
        <f t="shared" si="5"/>
        <v>61.864741119544142</v>
      </c>
      <c r="F44" s="19"/>
    </row>
    <row r="45" spans="1:6" hidden="1" x14ac:dyDescent="0.3">
      <c r="A45" s="16" t="s">
        <v>127</v>
      </c>
      <c r="B45" s="17" t="s">
        <v>215</v>
      </c>
      <c r="C45" s="18"/>
      <c r="D45" s="18">
        <v>0</v>
      </c>
      <c r="E45" s="53" t="e">
        <f t="shared" ref="E45" si="6">D45/C45*100</f>
        <v>#DIV/0!</v>
      </c>
      <c r="F45" s="19"/>
    </row>
    <row r="46" spans="1:6" ht="37.5" x14ac:dyDescent="0.3">
      <c r="A46" s="16" t="s">
        <v>180</v>
      </c>
      <c r="B46" s="17" t="s">
        <v>187</v>
      </c>
      <c r="C46" s="18">
        <v>22773.8</v>
      </c>
      <c r="D46" s="18">
        <v>8568</v>
      </c>
      <c r="E46" s="53">
        <f t="shared" si="5"/>
        <v>37.622179873363251</v>
      </c>
      <c r="F46" s="19"/>
    </row>
    <row r="47" spans="1:6" ht="37.5" hidden="1" x14ac:dyDescent="0.3">
      <c r="A47" s="16" t="s">
        <v>174</v>
      </c>
      <c r="B47" s="17" t="s">
        <v>182</v>
      </c>
      <c r="C47" s="20"/>
      <c r="D47" s="20"/>
      <c r="E47" s="53" t="e">
        <f t="shared" si="5"/>
        <v>#DIV/0!</v>
      </c>
      <c r="F47" s="19"/>
    </row>
    <row r="48" spans="1:6" x14ac:dyDescent="0.3">
      <c r="A48" s="16" t="s">
        <v>179</v>
      </c>
      <c r="B48" s="17" t="s">
        <v>158</v>
      </c>
      <c r="C48" s="18">
        <v>1953</v>
      </c>
      <c r="D48" s="18">
        <v>1953</v>
      </c>
      <c r="E48" s="53">
        <f t="shared" ref="E48" si="7">D48/C48*100</f>
        <v>100</v>
      </c>
      <c r="F48" s="19"/>
    </row>
    <row r="49" spans="1:6" hidden="1" x14ac:dyDescent="0.3">
      <c r="A49" s="16" t="s">
        <v>135</v>
      </c>
      <c r="B49" s="17" t="s">
        <v>129</v>
      </c>
      <c r="C49" s="18"/>
      <c r="D49" s="18"/>
      <c r="E49" s="53" t="e">
        <f t="shared" si="5"/>
        <v>#DIV/0!</v>
      </c>
      <c r="F49" s="19"/>
    </row>
    <row r="50" spans="1:6" hidden="1" x14ac:dyDescent="0.3">
      <c r="A50" s="16" t="s">
        <v>128</v>
      </c>
      <c r="B50" s="17" t="s">
        <v>129</v>
      </c>
      <c r="C50" s="18"/>
      <c r="D50" s="23"/>
      <c r="E50" s="53" t="e">
        <f t="shared" si="5"/>
        <v>#DIV/0!</v>
      </c>
      <c r="F50" s="19"/>
    </row>
    <row r="51" spans="1:6" x14ac:dyDescent="0.3">
      <c r="A51" s="16" t="s">
        <v>132</v>
      </c>
      <c r="B51" s="17" t="s">
        <v>183</v>
      </c>
      <c r="C51" s="18">
        <v>839.9</v>
      </c>
      <c r="D51" s="23">
        <v>839.9</v>
      </c>
      <c r="E51" s="53">
        <f t="shared" si="5"/>
        <v>100</v>
      </c>
      <c r="F51" s="19"/>
    </row>
    <row r="52" spans="1:6" x14ac:dyDescent="0.3">
      <c r="A52" s="16" t="s">
        <v>140</v>
      </c>
      <c r="B52" s="17" t="s">
        <v>168</v>
      </c>
      <c r="C52" s="18">
        <v>152.30000000000001</v>
      </c>
      <c r="D52" s="23">
        <v>152.30000000000001</v>
      </c>
      <c r="E52" s="53">
        <f t="shared" si="5"/>
        <v>100</v>
      </c>
      <c r="F52" s="19"/>
    </row>
    <row r="53" spans="1:6" x14ac:dyDescent="0.3">
      <c r="A53" s="16" t="s">
        <v>233</v>
      </c>
      <c r="B53" s="17" t="s">
        <v>238</v>
      </c>
      <c r="C53" s="18">
        <v>177829.1</v>
      </c>
      <c r="D53" s="23">
        <v>132325.29999999999</v>
      </c>
      <c r="E53" s="53">
        <v>0</v>
      </c>
      <c r="F53" s="19"/>
    </row>
    <row r="54" spans="1:6" x14ac:dyDescent="0.3">
      <c r="A54" s="16" t="s">
        <v>41</v>
      </c>
      <c r="B54" s="17" t="s">
        <v>166</v>
      </c>
      <c r="C54" s="18">
        <v>286948.2</v>
      </c>
      <c r="D54" s="23">
        <v>211340.6</v>
      </c>
      <c r="E54" s="53">
        <f t="shared" ref="E54" si="8">D54/C54*100</f>
        <v>73.651132852549694</v>
      </c>
      <c r="F54" s="19"/>
    </row>
    <row r="55" spans="1:6" x14ac:dyDescent="0.3">
      <c r="A55" s="16" t="s">
        <v>42</v>
      </c>
      <c r="B55" s="17" t="s">
        <v>165</v>
      </c>
      <c r="C55" s="18">
        <v>72913.5</v>
      </c>
      <c r="D55" s="20">
        <v>56334.2</v>
      </c>
      <c r="E55" s="53">
        <f t="shared" si="5"/>
        <v>77.261686793255009</v>
      </c>
      <c r="F55" s="19"/>
    </row>
    <row r="56" spans="1:6" x14ac:dyDescent="0.3">
      <c r="A56" s="16" t="s">
        <v>43</v>
      </c>
      <c r="B56" s="17" t="s">
        <v>164</v>
      </c>
      <c r="C56" s="18">
        <v>200466.4</v>
      </c>
      <c r="D56" s="18">
        <v>155658.29999999999</v>
      </c>
      <c r="E56" s="53">
        <f t="shared" si="5"/>
        <v>77.648074689823332</v>
      </c>
      <c r="F56" s="19"/>
    </row>
    <row r="57" spans="1:6" s="32" customFormat="1" ht="37.5" x14ac:dyDescent="0.3">
      <c r="A57" s="30" t="s">
        <v>44</v>
      </c>
      <c r="B57" s="31" t="s">
        <v>163</v>
      </c>
      <c r="C57" s="23">
        <v>94</v>
      </c>
      <c r="D57" s="23">
        <v>94</v>
      </c>
      <c r="E57" s="53">
        <f t="shared" si="5"/>
        <v>100</v>
      </c>
      <c r="F57" s="19"/>
    </row>
    <row r="58" spans="1:6" hidden="1" x14ac:dyDescent="0.3">
      <c r="A58" s="16" t="s">
        <v>159</v>
      </c>
      <c r="B58" s="17" t="s">
        <v>162</v>
      </c>
      <c r="C58" s="23"/>
      <c r="D58" s="18"/>
      <c r="E58" s="53" t="e">
        <f t="shared" ref="E58" si="9">D58/C58*100</f>
        <v>#DIV/0!</v>
      </c>
      <c r="F58" s="19"/>
    </row>
    <row r="59" spans="1:6" x14ac:dyDescent="0.3">
      <c r="A59" s="16" t="s">
        <v>45</v>
      </c>
      <c r="B59" s="17" t="s">
        <v>161</v>
      </c>
      <c r="C59" s="23">
        <v>859421.1</v>
      </c>
      <c r="D59" s="18">
        <v>565982.9</v>
      </c>
      <c r="E59" s="53">
        <f t="shared" si="5"/>
        <v>65.856295592463354</v>
      </c>
      <c r="F59" s="19"/>
    </row>
    <row r="60" spans="1:6" ht="38.25" customHeight="1" x14ac:dyDescent="0.3">
      <c r="A60" s="33" t="s">
        <v>46</v>
      </c>
      <c r="B60" s="17" t="s">
        <v>160</v>
      </c>
      <c r="C60" s="23">
        <v>8371.6</v>
      </c>
      <c r="D60" s="18">
        <v>6182.9</v>
      </c>
      <c r="E60" s="53">
        <f t="shared" ref="E60:E62" si="10">D60/C60*100</f>
        <v>73.855654833006824</v>
      </c>
      <c r="F60" s="19"/>
    </row>
    <row r="61" spans="1:6" ht="38.25" customHeight="1" x14ac:dyDescent="0.3">
      <c r="A61" s="33" t="s">
        <v>214</v>
      </c>
      <c r="B61" s="17" t="s">
        <v>186</v>
      </c>
      <c r="C61" s="23">
        <v>31059.9</v>
      </c>
      <c r="D61" s="18">
        <v>20997.8</v>
      </c>
      <c r="E61" s="53">
        <f t="shared" si="10"/>
        <v>67.604209929845226</v>
      </c>
      <c r="F61" s="19"/>
    </row>
    <row r="62" spans="1:6" ht="38.25" customHeight="1" x14ac:dyDescent="0.3">
      <c r="A62" s="33" t="s">
        <v>146</v>
      </c>
      <c r="B62" s="17" t="s">
        <v>184</v>
      </c>
      <c r="C62" s="23">
        <v>3545.4</v>
      </c>
      <c r="D62" s="18">
        <v>3545.4</v>
      </c>
      <c r="E62" s="53">
        <f t="shared" si="10"/>
        <v>100</v>
      </c>
      <c r="F62" s="19"/>
    </row>
    <row r="63" spans="1:6" ht="21" customHeight="1" x14ac:dyDescent="0.3">
      <c r="A63" s="27" t="s">
        <v>47</v>
      </c>
      <c r="B63" s="34" t="s">
        <v>48</v>
      </c>
      <c r="C63" s="54">
        <f>SUM(C43:C62)</f>
        <v>1802221.7999999998</v>
      </c>
      <c r="D63" s="54">
        <f>SUM(D43:D62)</f>
        <v>1270496.5999999999</v>
      </c>
      <c r="E63" s="53">
        <f>D63/C63*100</f>
        <v>70.49612872289083</v>
      </c>
      <c r="F63" s="35"/>
    </row>
    <row r="64" spans="1:6" ht="25.5" hidden="1" customHeight="1" x14ac:dyDescent="0.3">
      <c r="A64" s="27" t="s">
        <v>49</v>
      </c>
      <c r="B64" s="34" t="s">
        <v>175</v>
      </c>
      <c r="C64" s="23"/>
      <c r="D64" s="23"/>
      <c r="E64" s="53" t="e">
        <f t="shared" ref="E64" si="11">D64/C64*100</f>
        <v>#DIV/0!</v>
      </c>
      <c r="F64" s="35"/>
    </row>
    <row r="65" spans="1:6" ht="37.5" x14ac:dyDescent="0.3">
      <c r="A65" s="36" t="s">
        <v>50</v>
      </c>
      <c r="B65" s="34" t="s">
        <v>170</v>
      </c>
      <c r="C65" s="23">
        <v>0</v>
      </c>
      <c r="D65" s="18">
        <v>-384</v>
      </c>
      <c r="E65" s="53"/>
      <c r="F65" s="35"/>
    </row>
    <row r="66" spans="1:6" x14ac:dyDescent="0.3">
      <c r="A66" s="27" t="s">
        <v>51</v>
      </c>
      <c r="B66" s="34"/>
      <c r="C66" s="52">
        <f>C42+C63+C64+C65</f>
        <v>2022329.9999999998</v>
      </c>
      <c r="D66" s="52">
        <f>D42+D63+D64+D65</f>
        <v>1416759.5999999999</v>
      </c>
      <c r="E66" s="53">
        <f>D66/C66*100</f>
        <v>70.055806915785254</v>
      </c>
      <c r="F66" s="35"/>
    </row>
    <row r="67" spans="1:6" ht="42.75" customHeight="1" x14ac:dyDescent="0.25">
      <c r="A67" s="60" t="s">
        <v>124</v>
      </c>
      <c r="B67" s="61"/>
      <c r="C67" s="61"/>
      <c r="D67" s="61"/>
      <c r="E67" s="62"/>
    </row>
    <row r="68" spans="1:6" ht="19.5" customHeight="1" x14ac:dyDescent="0.25">
      <c r="A68" s="41" t="s">
        <v>52</v>
      </c>
      <c r="B68" s="42" t="s">
        <v>83</v>
      </c>
      <c r="C68" s="40">
        <f>SUM(C69:C76)</f>
        <v>113584.8</v>
      </c>
      <c r="D68" s="40">
        <f>SUM(D69:D76)</f>
        <v>75715.100000000006</v>
      </c>
      <c r="E68" s="43">
        <f>IF(C68=0," ",D68/C68*100)</f>
        <v>66.659535430797078</v>
      </c>
    </row>
    <row r="69" spans="1:6" ht="28.5" customHeight="1" x14ac:dyDescent="0.25">
      <c r="A69" s="44" t="s">
        <v>197</v>
      </c>
      <c r="B69" s="42" t="s">
        <v>84</v>
      </c>
      <c r="C69" s="45">
        <v>3464.1</v>
      </c>
      <c r="D69" s="45">
        <v>2818.2</v>
      </c>
      <c r="E69" s="46">
        <f>IF(C69=0," ",D69/C69*100)</f>
        <v>81.354464363038019</v>
      </c>
    </row>
    <row r="70" spans="1:6" ht="22.5" customHeight="1" x14ac:dyDescent="0.25">
      <c r="A70" s="44" t="s">
        <v>198</v>
      </c>
      <c r="B70" s="42" t="s">
        <v>85</v>
      </c>
      <c r="C70" s="45">
        <v>5584</v>
      </c>
      <c r="D70" s="45">
        <v>3923</v>
      </c>
      <c r="E70" s="46">
        <f>IF(C70=0," ",D70/C70*100)</f>
        <v>70.254297994269336</v>
      </c>
    </row>
    <row r="71" spans="1:6" ht="37.5" x14ac:dyDescent="0.25">
      <c r="A71" s="44" t="s">
        <v>199</v>
      </c>
      <c r="B71" s="42" t="s">
        <v>86</v>
      </c>
      <c r="C71" s="45">
        <v>61088</v>
      </c>
      <c r="D71" s="47">
        <v>42420.3</v>
      </c>
      <c r="E71" s="46">
        <f>IF(C71=0," ",D71/C71*100)</f>
        <v>69.441297799895239</v>
      </c>
    </row>
    <row r="72" spans="1:6" x14ac:dyDescent="0.25">
      <c r="A72" s="44" t="s">
        <v>53</v>
      </c>
      <c r="B72" s="42" t="s">
        <v>87</v>
      </c>
      <c r="C72" s="45">
        <v>94</v>
      </c>
      <c r="D72" s="45">
        <v>94</v>
      </c>
      <c r="E72" s="46">
        <f>IF(C72=0," ",D72/C72*100)</f>
        <v>100</v>
      </c>
    </row>
    <row r="73" spans="1:6" x14ac:dyDescent="0.25">
      <c r="A73" s="44" t="s">
        <v>200</v>
      </c>
      <c r="B73" s="42" t="s">
        <v>88</v>
      </c>
      <c r="C73" s="45">
        <v>27786.400000000001</v>
      </c>
      <c r="D73" s="45">
        <v>17514.8</v>
      </c>
      <c r="E73" s="46">
        <f t="shared" ref="E73:E113" si="12">IF(C73=0," ",D73/C73*100)</f>
        <v>63.033714335070393</v>
      </c>
    </row>
    <row r="74" spans="1:6" hidden="1" x14ac:dyDescent="0.25">
      <c r="A74" s="44" t="s">
        <v>54</v>
      </c>
      <c r="B74" s="42" t="s">
        <v>89</v>
      </c>
      <c r="C74" s="45"/>
      <c r="D74" s="45"/>
      <c r="E74" s="46" t="str">
        <f t="shared" si="12"/>
        <v xml:space="preserve"> </v>
      </c>
    </row>
    <row r="75" spans="1:6" x14ac:dyDescent="0.25">
      <c r="A75" s="44" t="s">
        <v>55</v>
      </c>
      <c r="B75" s="42" t="s">
        <v>90</v>
      </c>
      <c r="C75" s="45">
        <v>1000</v>
      </c>
      <c r="D75" s="45">
        <v>0</v>
      </c>
      <c r="E75" s="46">
        <f t="shared" si="12"/>
        <v>0</v>
      </c>
    </row>
    <row r="76" spans="1:6" x14ac:dyDescent="0.25">
      <c r="A76" s="44" t="s">
        <v>56</v>
      </c>
      <c r="B76" s="42" t="s">
        <v>91</v>
      </c>
      <c r="C76" s="45">
        <v>14568.3</v>
      </c>
      <c r="D76" s="47">
        <v>8944.7999999999993</v>
      </c>
      <c r="E76" s="46">
        <f t="shared" si="12"/>
        <v>61.399065093387698</v>
      </c>
    </row>
    <row r="77" spans="1:6" x14ac:dyDescent="0.25">
      <c r="A77" s="41" t="s">
        <v>57</v>
      </c>
      <c r="B77" s="42" t="s">
        <v>92</v>
      </c>
      <c r="C77" s="40">
        <f>SUM(C78:C79)</f>
        <v>9896.5</v>
      </c>
      <c r="D77" s="40">
        <f>SUM(D78:D79)</f>
        <v>6865.8</v>
      </c>
      <c r="E77" s="43">
        <f t="shared" si="12"/>
        <v>69.376042035062895</v>
      </c>
    </row>
    <row r="78" spans="1:6" x14ac:dyDescent="0.25">
      <c r="A78" s="44" t="s">
        <v>231</v>
      </c>
      <c r="B78" s="42" t="s">
        <v>232</v>
      </c>
      <c r="C78" s="45">
        <v>9896.5</v>
      </c>
      <c r="D78" s="45">
        <v>6865.8</v>
      </c>
      <c r="E78" s="46">
        <f t="shared" si="12"/>
        <v>69.376042035062895</v>
      </c>
    </row>
    <row r="79" spans="1:6" hidden="1" x14ac:dyDescent="0.25">
      <c r="A79" s="44" t="s">
        <v>58</v>
      </c>
      <c r="B79" s="42" t="s">
        <v>94</v>
      </c>
      <c r="C79" s="45"/>
      <c r="D79" s="45"/>
      <c r="E79" s="46" t="str">
        <f t="shared" si="12"/>
        <v xml:space="preserve"> </v>
      </c>
    </row>
    <row r="80" spans="1:6" x14ac:dyDescent="0.25">
      <c r="A80" s="41" t="s">
        <v>59</v>
      </c>
      <c r="B80" s="42" t="s">
        <v>95</v>
      </c>
      <c r="C80" s="40">
        <f>C83+C81+C84+C82</f>
        <v>2013.9</v>
      </c>
      <c r="D80" s="40">
        <f>D83+D81+D84+D82</f>
        <v>1276.5999999999999</v>
      </c>
      <c r="E80" s="43">
        <f t="shared" si="12"/>
        <v>63.389443368588303</v>
      </c>
    </row>
    <row r="81" spans="1:5" x14ac:dyDescent="0.25">
      <c r="A81" s="44" t="s">
        <v>60</v>
      </c>
      <c r="B81" s="42" t="s">
        <v>96</v>
      </c>
      <c r="C81" s="45">
        <v>40</v>
      </c>
      <c r="D81" s="47">
        <v>29.6</v>
      </c>
      <c r="E81" s="46">
        <f t="shared" si="12"/>
        <v>74</v>
      </c>
    </row>
    <row r="82" spans="1:5" hidden="1" x14ac:dyDescent="0.25">
      <c r="A82" s="44" t="s">
        <v>149</v>
      </c>
      <c r="B82" s="42" t="s">
        <v>150</v>
      </c>
      <c r="C82" s="45"/>
      <c r="D82" s="47">
        <v>0</v>
      </c>
      <c r="E82" s="46"/>
    </row>
    <row r="83" spans="1:5" x14ac:dyDescent="0.25">
      <c r="A83" s="44" t="s">
        <v>61</v>
      </c>
      <c r="B83" s="42" t="s">
        <v>97</v>
      </c>
      <c r="C83" s="45">
        <v>1906.9</v>
      </c>
      <c r="D83" s="47">
        <v>1203.2</v>
      </c>
      <c r="E83" s="46">
        <f t="shared" si="12"/>
        <v>63.097173422832867</v>
      </c>
    </row>
    <row r="84" spans="1:5" x14ac:dyDescent="0.25">
      <c r="A84" s="44" t="s">
        <v>62</v>
      </c>
      <c r="B84" s="42" t="s">
        <v>98</v>
      </c>
      <c r="C84" s="45">
        <v>67</v>
      </c>
      <c r="D84" s="47">
        <v>43.8</v>
      </c>
      <c r="E84" s="46">
        <f t="shared" si="12"/>
        <v>65.373134328358205</v>
      </c>
    </row>
    <row r="85" spans="1:5" x14ac:dyDescent="0.25">
      <c r="A85" s="41" t="s">
        <v>63</v>
      </c>
      <c r="B85" s="42" t="s">
        <v>99</v>
      </c>
      <c r="C85" s="40">
        <f>C86+C87+C88</f>
        <v>24615.1</v>
      </c>
      <c r="D85" s="40">
        <f>D86+D87+D88</f>
        <v>16115</v>
      </c>
      <c r="E85" s="43">
        <f t="shared" si="12"/>
        <v>65.467944473107977</v>
      </c>
    </row>
    <row r="86" spans="1:5" hidden="1" x14ac:dyDescent="0.25">
      <c r="A86" s="44" t="s">
        <v>64</v>
      </c>
      <c r="B86" s="42" t="s">
        <v>100</v>
      </c>
      <c r="C86" s="45"/>
      <c r="D86" s="47"/>
      <c r="E86" s="46" t="str">
        <f t="shared" si="12"/>
        <v xml:space="preserve"> </v>
      </c>
    </row>
    <row r="87" spans="1:5" hidden="1" x14ac:dyDescent="0.25">
      <c r="A87" s="44" t="s">
        <v>65</v>
      </c>
      <c r="B87" s="42" t="s">
        <v>101</v>
      </c>
      <c r="C87" s="45"/>
      <c r="D87" s="47">
        <v>0</v>
      </c>
      <c r="E87" s="46" t="str">
        <f t="shared" si="12"/>
        <v xml:space="preserve"> </v>
      </c>
    </row>
    <row r="88" spans="1:5" x14ac:dyDescent="0.25">
      <c r="A88" s="44" t="s">
        <v>144</v>
      </c>
      <c r="B88" s="42" t="s">
        <v>145</v>
      </c>
      <c r="C88" s="45">
        <v>24615.1</v>
      </c>
      <c r="D88" s="47">
        <v>16115</v>
      </c>
      <c r="E88" s="46">
        <f t="shared" si="12"/>
        <v>65.467944473107977</v>
      </c>
    </row>
    <row r="89" spans="1:5" x14ac:dyDescent="0.25">
      <c r="A89" s="41" t="s">
        <v>216</v>
      </c>
      <c r="B89" s="42" t="s">
        <v>218</v>
      </c>
      <c r="C89" s="40">
        <f>C90</f>
        <v>1418.1</v>
      </c>
      <c r="D89" s="40">
        <f>D90</f>
        <v>1178.3</v>
      </c>
      <c r="E89" s="46">
        <f t="shared" si="12"/>
        <v>83.090050066991054</v>
      </c>
    </row>
    <row r="90" spans="1:5" x14ac:dyDescent="0.25">
      <c r="A90" s="44" t="s">
        <v>217</v>
      </c>
      <c r="B90" s="42" t="s">
        <v>219</v>
      </c>
      <c r="C90" s="45">
        <v>1418.1</v>
      </c>
      <c r="D90" s="47">
        <v>1178.3</v>
      </c>
      <c r="E90" s="46">
        <f t="shared" si="12"/>
        <v>83.090050066991054</v>
      </c>
    </row>
    <row r="91" spans="1:5" x14ac:dyDescent="0.25">
      <c r="A91" s="41" t="s">
        <v>66</v>
      </c>
      <c r="B91" s="42" t="s">
        <v>102</v>
      </c>
      <c r="C91" s="40">
        <f>C92+C93+C94+C96+C97+C95</f>
        <v>1493250</v>
      </c>
      <c r="D91" s="40">
        <f>D92+D93+D94+D96+D97+D95</f>
        <v>998910.60000000009</v>
      </c>
      <c r="E91" s="43">
        <f t="shared" si="12"/>
        <v>66.895067805123062</v>
      </c>
    </row>
    <row r="92" spans="1:5" x14ac:dyDescent="0.25">
      <c r="A92" s="44" t="s">
        <v>67</v>
      </c>
      <c r="B92" s="42" t="s">
        <v>103</v>
      </c>
      <c r="C92" s="45">
        <v>333321.3</v>
      </c>
      <c r="D92" s="47">
        <v>234618.3</v>
      </c>
      <c r="E92" s="46">
        <f t="shared" si="12"/>
        <v>70.38803100791938</v>
      </c>
    </row>
    <row r="93" spans="1:5" x14ac:dyDescent="0.25">
      <c r="A93" s="44" t="s">
        <v>68</v>
      </c>
      <c r="B93" s="42" t="s">
        <v>104</v>
      </c>
      <c r="C93" s="45">
        <v>1053143.7</v>
      </c>
      <c r="D93" s="47">
        <v>694173.8</v>
      </c>
      <c r="E93" s="46">
        <f t="shared" si="12"/>
        <v>65.914442634941466</v>
      </c>
    </row>
    <row r="94" spans="1:5" x14ac:dyDescent="0.25">
      <c r="A94" s="44" t="s">
        <v>192</v>
      </c>
      <c r="B94" s="42" t="s">
        <v>105</v>
      </c>
      <c r="C94" s="45">
        <v>44794.5</v>
      </c>
      <c r="D94" s="47">
        <v>28387.599999999999</v>
      </c>
      <c r="E94" s="46">
        <f t="shared" si="12"/>
        <v>63.372958733773125</v>
      </c>
    </row>
    <row r="95" spans="1:5" x14ac:dyDescent="0.25">
      <c r="A95" s="44" t="s">
        <v>193</v>
      </c>
      <c r="B95" s="42" t="s">
        <v>151</v>
      </c>
      <c r="C95" s="45">
        <v>20</v>
      </c>
      <c r="D95" s="47">
        <v>0</v>
      </c>
      <c r="E95" s="46">
        <f t="shared" si="12"/>
        <v>0</v>
      </c>
    </row>
    <row r="96" spans="1:5" x14ac:dyDescent="0.25">
      <c r="A96" s="44" t="s">
        <v>194</v>
      </c>
      <c r="B96" s="42" t="s">
        <v>106</v>
      </c>
      <c r="C96" s="45">
        <v>3830.5</v>
      </c>
      <c r="D96" s="47">
        <v>3746.8</v>
      </c>
      <c r="E96" s="46">
        <f t="shared" si="12"/>
        <v>97.814906670147508</v>
      </c>
    </row>
    <row r="97" spans="1:5" x14ac:dyDescent="0.25">
      <c r="A97" s="44" t="s">
        <v>69</v>
      </c>
      <c r="B97" s="42" t="s">
        <v>107</v>
      </c>
      <c r="C97" s="47">
        <v>58140</v>
      </c>
      <c r="D97" s="47">
        <v>37984.1</v>
      </c>
      <c r="E97" s="46">
        <f t="shared" si="12"/>
        <v>65.332129342965246</v>
      </c>
    </row>
    <row r="98" spans="1:5" x14ac:dyDescent="0.25">
      <c r="A98" s="41" t="s">
        <v>195</v>
      </c>
      <c r="B98" s="42" t="s">
        <v>108</v>
      </c>
      <c r="C98" s="40">
        <f>C99+C100</f>
        <v>77288.2</v>
      </c>
      <c r="D98" s="40">
        <f>D99+D100</f>
        <v>53591.1</v>
      </c>
      <c r="E98" s="43">
        <f t="shared" si="12"/>
        <v>69.339304059351875</v>
      </c>
    </row>
    <row r="99" spans="1:5" x14ac:dyDescent="0.25">
      <c r="A99" s="44" t="s">
        <v>70</v>
      </c>
      <c r="B99" s="42" t="s">
        <v>109</v>
      </c>
      <c r="C99" s="45">
        <v>56066.1</v>
      </c>
      <c r="D99" s="45">
        <v>39181.199999999997</v>
      </c>
      <c r="E99" s="46">
        <f t="shared" si="12"/>
        <v>69.883940563014008</v>
      </c>
    </row>
    <row r="100" spans="1:5" x14ac:dyDescent="0.25">
      <c r="A100" s="44" t="s">
        <v>196</v>
      </c>
      <c r="B100" s="42" t="s">
        <v>110</v>
      </c>
      <c r="C100" s="45">
        <v>21222.1</v>
      </c>
      <c r="D100" s="45">
        <v>14409.9</v>
      </c>
      <c r="E100" s="46">
        <f t="shared" si="12"/>
        <v>67.900443405695015</v>
      </c>
    </row>
    <row r="101" spans="1:5" x14ac:dyDescent="0.25">
      <c r="A101" s="41" t="s">
        <v>71</v>
      </c>
      <c r="B101" s="42" t="s">
        <v>111</v>
      </c>
      <c r="C101" s="40">
        <f>C102+C103+C105+C104</f>
        <v>97493.4</v>
      </c>
      <c r="D101" s="40">
        <f>D102+D103+D105+D104</f>
        <v>71650.299999999988</v>
      </c>
      <c r="E101" s="43">
        <f t="shared" si="12"/>
        <v>73.492462053841592</v>
      </c>
    </row>
    <row r="102" spans="1:5" x14ac:dyDescent="0.25">
      <c r="A102" s="44" t="s">
        <v>72</v>
      </c>
      <c r="B102" s="42" t="s">
        <v>112</v>
      </c>
      <c r="C102" s="45">
        <v>6994.6</v>
      </c>
      <c r="D102" s="45">
        <v>6222</v>
      </c>
      <c r="E102" s="46">
        <f t="shared" si="12"/>
        <v>88.954336202213142</v>
      </c>
    </row>
    <row r="103" spans="1:5" x14ac:dyDescent="0.25">
      <c r="A103" s="44" t="s">
        <v>73</v>
      </c>
      <c r="B103" s="42" t="s">
        <v>113</v>
      </c>
      <c r="C103" s="45">
        <v>70373.899999999994</v>
      </c>
      <c r="D103" s="47">
        <v>55472.2</v>
      </c>
      <c r="E103" s="46">
        <f t="shared" si="12"/>
        <v>78.824962095322277</v>
      </c>
    </row>
    <row r="104" spans="1:5" x14ac:dyDescent="0.25">
      <c r="A104" s="44" t="s">
        <v>74</v>
      </c>
      <c r="B104" s="42" t="s">
        <v>114</v>
      </c>
      <c r="C104" s="45">
        <v>14127.4</v>
      </c>
      <c r="D104" s="45">
        <v>6275.5</v>
      </c>
      <c r="E104" s="46">
        <f t="shared" si="12"/>
        <v>44.420770984045191</v>
      </c>
    </row>
    <row r="105" spans="1:5" x14ac:dyDescent="0.25">
      <c r="A105" s="44" t="s">
        <v>75</v>
      </c>
      <c r="B105" s="42" t="s">
        <v>115</v>
      </c>
      <c r="C105" s="45">
        <v>5997.5</v>
      </c>
      <c r="D105" s="45">
        <v>3680.6</v>
      </c>
      <c r="E105" s="46">
        <f t="shared" si="12"/>
        <v>61.36890370987912</v>
      </c>
    </row>
    <row r="106" spans="1:5" x14ac:dyDescent="0.25">
      <c r="A106" s="41" t="s">
        <v>76</v>
      </c>
      <c r="B106" s="42" t="s">
        <v>116</v>
      </c>
      <c r="C106" s="40">
        <f>C107</f>
        <v>19974.599999999999</v>
      </c>
      <c r="D106" s="40">
        <f>D107</f>
        <v>12180.5</v>
      </c>
      <c r="E106" s="43">
        <f t="shared" si="12"/>
        <v>60.979944529552533</v>
      </c>
    </row>
    <row r="107" spans="1:5" x14ac:dyDescent="0.25">
      <c r="A107" s="44" t="s">
        <v>77</v>
      </c>
      <c r="B107" s="42" t="s">
        <v>117</v>
      </c>
      <c r="C107" s="45">
        <v>19974.599999999999</v>
      </c>
      <c r="D107" s="45">
        <v>12180.5</v>
      </c>
      <c r="E107" s="46">
        <f t="shared" si="12"/>
        <v>60.979944529552533</v>
      </c>
    </row>
    <row r="108" spans="1:5" hidden="1" x14ac:dyDescent="0.25">
      <c r="A108" s="41" t="s">
        <v>78</v>
      </c>
      <c r="B108" s="42" t="s">
        <v>118</v>
      </c>
      <c r="C108" s="40">
        <f>C109</f>
        <v>0</v>
      </c>
      <c r="D108" s="40">
        <f>D109</f>
        <v>0</v>
      </c>
      <c r="E108" s="43" t="str">
        <f t="shared" si="12"/>
        <v xml:space="preserve"> </v>
      </c>
    </row>
    <row r="109" spans="1:5" hidden="1" x14ac:dyDescent="0.25">
      <c r="A109" s="44" t="s">
        <v>79</v>
      </c>
      <c r="B109" s="42" t="s">
        <v>119</v>
      </c>
      <c r="C109" s="45">
        <v>0</v>
      </c>
      <c r="D109" s="45">
        <v>0</v>
      </c>
      <c r="E109" s="46" t="str">
        <f t="shared" si="12"/>
        <v xml:space="preserve"> </v>
      </c>
    </row>
    <row r="110" spans="1:5" x14ac:dyDescent="0.25">
      <c r="A110" s="41" t="s">
        <v>190</v>
      </c>
      <c r="B110" s="42" t="s">
        <v>120</v>
      </c>
      <c r="C110" s="40">
        <f>C111+C112</f>
        <v>200728.7</v>
      </c>
      <c r="D110" s="40">
        <f>D111+D112</f>
        <v>163239.1</v>
      </c>
      <c r="E110" s="43">
        <f t="shared" si="12"/>
        <v>81.323248743204132</v>
      </c>
    </row>
    <row r="111" spans="1:5" x14ac:dyDescent="0.25">
      <c r="A111" s="44" t="s">
        <v>191</v>
      </c>
      <c r="B111" s="42" t="s">
        <v>121</v>
      </c>
      <c r="C111" s="45">
        <v>190547.5</v>
      </c>
      <c r="D111" s="45">
        <v>153907.9</v>
      </c>
      <c r="E111" s="46">
        <f t="shared" si="12"/>
        <v>80.771408703866484</v>
      </c>
    </row>
    <row r="112" spans="1:5" x14ac:dyDescent="0.25">
      <c r="A112" s="44" t="s">
        <v>80</v>
      </c>
      <c r="B112" s="42" t="s">
        <v>122</v>
      </c>
      <c r="C112" s="45">
        <v>10181.200000000001</v>
      </c>
      <c r="D112" s="45">
        <v>9331.2000000000007</v>
      </c>
      <c r="E112" s="46">
        <f t="shared" si="12"/>
        <v>91.651278827643111</v>
      </c>
    </row>
    <row r="113" spans="1:5" x14ac:dyDescent="0.25">
      <c r="A113" s="39" t="s">
        <v>81</v>
      </c>
      <c r="B113" s="48" t="s">
        <v>123</v>
      </c>
      <c r="C113" s="40">
        <f>C68+C77+C80+C85+C91+C98+C101+C106+C110+C108+C89</f>
        <v>2040263.3</v>
      </c>
      <c r="D113" s="40">
        <f>D68+D77+D80+D85+D91+D98+D101+D106+D110+D108+D89</f>
        <v>1400722.4000000004</v>
      </c>
      <c r="E113" s="43">
        <f t="shared" si="12"/>
        <v>68.65400166733383</v>
      </c>
    </row>
    <row r="114" spans="1:5" x14ac:dyDescent="0.3">
      <c r="A114" s="49" t="s">
        <v>82</v>
      </c>
      <c r="B114" s="50"/>
      <c r="C114" s="51">
        <f>C66-C113</f>
        <v>-17933.300000000279</v>
      </c>
      <c r="D114" s="51">
        <f>D66-D113</f>
        <v>16037.199999999488</v>
      </c>
      <c r="E114" s="43"/>
    </row>
    <row r="117" spans="1:5" x14ac:dyDescent="0.3">
      <c r="A117" s="37" t="s">
        <v>241</v>
      </c>
      <c r="C117" s="56" t="s">
        <v>242</v>
      </c>
    </row>
    <row r="120" spans="1:5" x14ac:dyDescent="0.3">
      <c r="C120" s="6">
        <f>C66-C113</f>
        <v>-17933.300000000279</v>
      </c>
      <c r="D120" s="6">
        <f>D66-D113</f>
        <v>16037.199999999488</v>
      </c>
    </row>
  </sheetData>
  <mergeCells count="2">
    <mergeCell ref="A1:E1"/>
    <mergeCell ref="A67:E67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2022-10-14T02:30:11Z</cp:lastPrinted>
  <dcterms:created xsi:type="dcterms:W3CDTF">2018-02-13T00:40:04Z</dcterms:created>
  <dcterms:modified xsi:type="dcterms:W3CDTF">2022-10-14T02:31:16Z</dcterms:modified>
</cp:coreProperties>
</file>